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<sst xmlns="http://schemas.openxmlformats.org/spreadsheetml/2006/main" count="186" uniqueCount="66">
  <si>
    <t xml:space="preserve">z dnia . . . . . . . . . . . . . . . . . . . . . . . </t>
  </si>
  <si>
    <t>Wydatki na wieloletnie programy inwestycyjne</t>
  </si>
  <si>
    <t>w zł</t>
  </si>
  <si>
    <t>Lp.</t>
  </si>
  <si>
    <t>Program inwestycyjny</t>
  </si>
  <si>
    <t>Jednostka organizacyjna realizująca program lub koordynująca jego wykonanie</t>
  </si>
  <si>
    <t>Dział</t>
  </si>
  <si>
    <t>Rozdział</t>
  </si>
  <si>
    <t>Okres realizacji programu</t>
  </si>
  <si>
    <t>Łączne nakłady finansowe</t>
  </si>
  <si>
    <t>Poniesione wydatki do 31.12.2005 r.</t>
  </si>
  <si>
    <t>Wysokość wydatków w roku budżetowym</t>
  </si>
  <si>
    <t>Żródła finansowania wydatków:</t>
  </si>
  <si>
    <t>Wysokość wydatków w roku 2007</t>
  </si>
  <si>
    <t>Wysokość wydatków w roku 2008</t>
  </si>
  <si>
    <t>Wydatki do poniesienia po roku 2008</t>
  </si>
  <si>
    <t>Rok rozpoczęcia</t>
  </si>
  <si>
    <t>Rok zakończenia</t>
  </si>
  <si>
    <t>dochody własne</t>
  </si>
  <si>
    <t>dotacje</t>
  </si>
  <si>
    <t>kredyty i pożyczki</t>
  </si>
  <si>
    <t>środki z innych źródeł</t>
  </si>
  <si>
    <t>kwota</t>
  </si>
  <si>
    <t>pochodzące z:</t>
  </si>
  <si>
    <t>Razem dział 010</t>
  </si>
  <si>
    <t>X</t>
  </si>
  <si>
    <t>Budowa wielofunkcyjnej hali sportowej w Pińczowie</t>
  </si>
  <si>
    <t>010</t>
  </si>
  <si>
    <t>01010</t>
  </si>
  <si>
    <t>Razem dział 926</t>
  </si>
  <si>
    <t>Ewidencja dróg gminnych</t>
  </si>
  <si>
    <t>Razem dział 600</t>
  </si>
  <si>
    <t>Urząd Miejski w Pińczowie</t>
  </si>
  <si>
    <t>1.</t>
  </si>
  <si>
    <t>2.</t>
  </si>
  <si>
    <t>3.</t>
  </si>
  <si>
    <t>4.</t>
  </si>
  <si>
    <t>5.</t>
  </si>
  <si>
    <t>Razem</t>
  </si>
  <si>
    <t>Modernizacja i przebudowa krytej pływalni przy Gimnazjum Nr 1 w Pińczowie</t>
  </si>
  <si>
    <t>Razem dział 801</t>
  </si>
  <si>
    <t>6.</t>
  </si>
  <si>
    <t>ZPORR</t>
  </si>
  <si>
    <t>BGK</t>
  </si>
  <si>
    <t>-</t>
  </si>
  <si>
    <t>Rady Miejskiej w Pińczowie</t>
  </si>
  <si>
    <t>Ekorozwój Ponidzia – aktywizacja gospodarcza Gminy Pińczów poprzez budowę kanalizacji sanitarnej i sieci wodociągowej w północnej części Gminy Pińczów            – etap I</t>
  </si>
  <si>
    <t>do uchwały Nr . . . . . . . . . . . . . . . .</t>
  </si>
  <si>
    <t>Partycypacja w kosztach przebudowy ulicy Bat. Chłopskich w Pińczowie</t>
  </si>
  <si>
    <t>w sprawie zmian w budżecie Gminy na 2006 r</t>
  </si>
  <si>
    <t>Budowa ciągu pieszego tzw. Stoku - projekt</t>
  </si>
  <si>
    <t>Budowa wodociągu w Krzyżanowicach Średnich</t>
  </si>
  <si>
    <t>Urząd Miejski Pińczów</t>
  </si>
  <si>
    <t>Budowa wodociągu w Krzyżanowicach Dolnych</t>
  </si>
  <si>
    <t>Dobudowa oświetlenia drogowego w Unikowie</t>
  </si>
  <si>
    <t>Razem dział 900</t>
  </si>
  <si>
    <t>7.</t>
  </si>
  <si>
    <t>8.</t>
  </si>
  <si>
    <t>9.</t>
  </si>
  <si>
    <t>Budowa ulicy Republiki Pińczowskiej (projekt)</t>
  </si>
  <si>
    <t>Budowa ulicy Grodziskowej wraz z łącznikami do ul. Grunwaldzkiej w Pińczowie - projekt</t>
  </si>
  <si>
    <t>Załącznik Nr 3</t>
  </si>
  <si>
    <t>10.</t>
  </si>
  <si>
    <t>11.</t>
  </si>
  <si>
    <t>L/358/06</t>
  </si>
  <si>
    <t>27.10.2006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</si>
</sst>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4"/>
      <name val="Times New Roman CE"/>
      <family val="0"/>
    </font>
    <font>
      <b/>
      <sz val="8"/>
      <name val="Times New Roman CE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13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workbookViewId="0" topLeftCell="I1">
      <selection activeCell="Q4" sqref="Q4"/>
    </sheetView>
  </sheetViews>
  <sheetFormatPr defaultColWidth="9.140625" defaultRowHeight="12.75"/>
  <cols>
    <col min="1" max="1" width="4.421875" style="3" customWidth="1"/>
    <col min="2" max="2" width="18.00390625" style="3" customWidth="1"/>
    <col min="3" max="3" width="13.57421875" style="3" customWidth="1"/>
    <col min="4" max="4" width="6.140625" style="3" customWidth="1"/>
    <col min="5" max="5" width="7.7109375" style="3" customWidth="1"/>
    <col min="6" max="6" width="10.7109375" style="3" customWidth="1"/>
    <col min="7" max="7" width="10.57421875" style="3" customWidth="1"/>
    <col min="8" max="8" width="13.00390625" style="3" customWidth="1"/>
    <col min="9" max="9" width="12.421875" style="3" customWidth="1"/>
    <col min="10" max="10" width="11.421875" style="3" customWidth="1"/>
    <col min="11" max="11" width="11.57421875" style="3" bestFit="1" customWidth="1"/>
    <col min="12" max="12" width="8.28125" style="3" customWidth="1"/>
    <col min="13" max="13" width="12.8515625" style="3" customWidth="1"/>
    <col min="14" max="14" width="11.28125" style="3" customWidth="1"/>
    <col min="15" max="15" width="12.421875" style="3" customWidth="1"/>
    <col min="16" max="16" width="11.421875" style="3" customWidth="1"/>
    <col min="17" max="17" width="13.00390625" style="3" customWidth="1"/>
    <col min="18" max="18" width="10.28125" style="3" customWidth="1"/>
    <col min="19" max="16384" width="9.140625" style="3" customWidth="1"/>
  </cols>
  <sheetData>
    <row r="1" s="1" customFormat="1" ht="12">
      <c r="P1" s="1" t="s">
        <v>61</v>
      </c>
    </row>
    <row r="2" spans="16:17" s="1" customFormat="1" ht="16.5" customHeight="1">
      <c r="P2" s="1" t="s">
        <v>47</v>
      </c>
      <c r="Q2" s="1" t="s">
        <v>64</v>
      </c>
    </row>
    <row r="3" spans="8:16" s="1" customFormat="1" ht="20.25" customHeight="1">
      <c r="H3" s="2"/>
      <c r="I3" s="2"/>
      <c r="P3" s="1" t="s">
        <v>45</v>
      </c>
    </row>
    <row r="4" spans="16:17" s="1" customFormat="1" ht="18.75" customHeight="1">
      <c r="P4" s="1" t="s">
        <v>0</v>
      </c>
      <c r="Q4" s="1" t="s">
        <v>65</v>
      </c>
    </row>
    <row r="5" ht="15" customHeight="1">
      <c r="P5" s="1" t="s">
        <v>49</v>
      </c>
    </row>
    <row r="6" spans="1:18" ht="15" customHeight="1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ht="15.75">
      <c r="R9" s="4" t="s">
        <v>2</v>
      </c>
    </row>
    <row r="10" spans="1:18" s="5" customFormat="1" ht="24.75" customHeight="1">
      <c r="A10" s="41" t="s">
        <v>3</v>
      </c>
      <c r="B10" s="41" t="s">
        <v>4</v>
      </c>
      <c r="C10" s="41" t="s">
        <v>5</v>
      </c>
      <c r="D10" s="41" t="s">
        <v>6</v>
      </c>
      <c r="E10" s="41" t="s">
        <v>7</v>
      </c>
      <c r="F10" s="41" t="s">
        <v>8</v>
      </c>
      <c r="G10" s="41"/>
      <c r="H10" s="41" t="s">
        <v>9</v>
      </c>
      <c r="I10" s="41" t="s">
        <v>10</v>
      </c>
      <c r="J10" s="41" t="s">
        <v>11</v>
      </c>
      <c r="K10" s="41" t="s">
        <v>12</v>
      </c>
      <c r="L10" s="41"/>
      <c r="M10" s="41"/>
      <c r="N10" s="41"/>
      <c r="O10" s="41"/>
      <c r="P10" s="41" t="s">
        <v>13</v>
      </c>
      <c r="Q10" s="41" t="s">
        <v>14</v>
      </c>
      <c r="R10" s="41" t="s">
        <v>15</v>
      </c>
    </row>
    <row r="11" spans="1:18" s="5" customFormat="1" ht="29.25" customHeight="1">
      <c r="A11" s="41"/>
      <c r="B11" s="41"/>
      <c r="C11" s="41"/>
      <c r="D11" s="41"/>
      <c r="E11" s="41"/>
      <c r="F11" s="41" t="s">
        <v>16</v>
      </c>
      <c r="G11" s="41" t="s">
        <v>17</v>
      </c>
      <c r="H11" s="41"/>
      <c r="I11" s="41"/>
      <c r="J11" s="41"/>
      <c r="K11" s="41" t="s">
        <v>18</v>
      </c>
      <c r="L11" s="41" t="s">
        <v>19</v>
      </c>
      <c r="M11" s="41" t="s">
        <v>20</v>
      </c>
      <c r="N11" s="41" t="s">
        <v>21</v>
      </c>
      <c r="O11" s="41"/>
      <c r="P11" s="41"/>
      <c r="Q11" s="41"/>
      <c r="R11" s="41"/>
    </row>
    <row r="12" spans="1:18" s="5" customFormat="1" ht="28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14" t="s">
        <v>22</v>
      </c>
      <c r="O12" s="14" t="s">
        <v>23</v>
      </c>
      <c r="P12" s="41"/>
      <c r="Q12" s="41"/>
      <c r="R12" s="41"/>
    </row>
    <row r="13" spans="1:18" s="6" customFormat="1" ht="11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  <c r="R13" s="15">
        <v>18</v>
      </c>
    </row>
    <row r="14" spans="1:18" s="7" customFormat="1" ht="137.25" customHeight="1">
      <c r="A14" s="26" t="s">
        <v>33</v>
      </c>
      <c r="B14" s="16" t="s">
        <v>46</v>
      </c>
      <c r="C14" s="11" t="s">
        <v>32</v>
      </c>
      <c r="D14" s="17" t="s">
        <v>27</v>
      </c>
      <c r="E14" s="17" t="s">
        <v>28</v>
      </c>
      <c r="F14" s="18">
        <v>2005</v>
      </c>
      <c r="G14" s="18">
        <v>2006</v>
      </c>
      <c r="H14" s="19">
        <f>5033360+230000+920000</f>
        <v>6183360</v>
      </c>
      <c r="I14" s="19">
        <v>1722094</v>
      </c>
      <c r="J14" s="19">
        <f>3311266+230000+920000</f>
        <v>4461266</v>
      </c>
      <c r="K14" s="19">
        <v>230000</v>
      </c>
      <c r="L14" s="19" t="s">
        <v>44</v>
      </c>
      <c r="M14" s="19">
        <f>318311+920000</f>
        <v>1238311</v>
      </c>
      <c r="N14" s="20">
        <v>2992955</v>
      </c>
      <c r="O14" s="21" t="s">
        <v>42</v>
      </c>
      <c r="P14" s="22" t="s">
        <v>44</v>
      </c>
      <c r="Q14" s="22" t="s">
        <v>44</v>
      </c>
      <c r="R14" s="22" t="s">
        <v>44</v>
      </c>
    </row>
    <row r="15" spans="1:18" s="7" customFormat="1" ht="39.75" customHeight="1">
      <c r="A15" s="26" t="s">
        <v>34</v>
      </c>
      <c r="B15" s="23" t="s">
        <v>51</v>
      </c>
      <c r="C15" s="24" t="s">
        <v>52</v>
      </c>
      <c r="D15" s="25" t="s">
        <v>27</v>
      </c>
      <c r="E15" s="25" t="s">
        <v>28</v>
      </c>
      <c r="F15" s="18">
        <v>2006</v>
      </c>
      <c r="G15" s="18">
        <v>2007</v>
      </c>
      <c r="H15" s="19">
        <v>170000</v>
      </c>
      <c r="I15" s="19" t="s">
        <v>44</v>
      </c>
      <c r="J15" s="19">
        <v>22000</v>
      </c>
      <c r="K15" s="19" t="s">
        <v>44</v>
      </c>
      <c r="L15" s="19" t="s">
        <v>44</v>
      </c>
      <c r="M15" s="19">
        <v>22000</v>
      </c>
      <c r="N15" s="20" t="s">
        <v>44</v>
      </c>
      <c r="O15" s="21" t="s">
        <v>44</v>
      </c>
      <c r="P15" s="20">
        <v>148000</v>
      </c>
      <c r="Q15" s="22" t="s">
        <v>44</v>
      </c>
      <c r="R15" s="22" t="s">
        <v>44</v>
      </c>
    </row>
    <row r="16" spans="1:18" s="7" customFormat="1" ht="50.25" customHeight="1">
      <c r="A16" s="26" t="s">
        <v>35</v>
      </c>
      <c r="B16" s="23" t="s">
        <v>53</v>
      </c>
      <c r="C16" s="24" t="s">
        <v>52</v>
      </c>
      <c r="D16" s="25" t="s">
        <v>27</v>
      </c>
      <c r="E16" s="25" t="s">
        <v>28</v>
      </c>
      <c r="F16" s="18">
        <v>2006</v>
      </c>
      <c r="G16" s="18">
        <v>2007</v>
      </c>
      <c r="H16" s="19">
        <v>170000</v>
      </c>
      <c r="I16" s="19" t="s">
        <v>44</v>
      </c>
      <c r="J16" s="19">
        <v>22000</v>
      </c>
      <c r="K16" s="19" t="s">
        <v>44</v>
      </c>
      <c r="L16" s="19" t="s">
        <v>44</v>
      </c>
      <c r="M16" s="19">
        <v>22000</v>
      </c>
      <c r="N16" s="20" t="s">
        <v>44</v>
      </c>
      <c r="O16" s="21" t="s">
        <v>44</v>
      </c>
      <c r="P16" s="20">
        <v>148000</v>
      </c>
      <c r="Q16" s="22" t="s">
        <v>44</v>
      </c>
      <c r="R16" s="22" t="s">
        <v>44</v>
      </c>
    </row>
    <row r="17" spans="1:18" s="9" customFormat="1" ht="20.25" customHeight="1">
      <c r="A17" s="26"/>
      <c r="B17" s="27" t="s">
        <v>24</v>
      </c>
      <c r="C17" s="28" t="s">
        <v>25</v>
      </c>
      <c r="D17" s="28" t="s">
        <v>25</v>
      </c>
      <c r="E17" s="28" t="s">
        <v>25</v>
      </c>
      <c r="F17" s="28" t="s">
        <v>25</v>
      </c>
      <c r="G17" s="28" t="s">
        <v>25</v>
      </c>
      <c r="H17" s="29">
        <f>H14+H15+H16</f>
        <v>6523360</v>
      </c>
      <c r="I17" s="29">
        <f aca="true" t="shared" si="0" ref="I17:R17">I14</f>
        <v>1722094</v>
      </c>
      <c r="J17" s="29">
        <f>J14+J15+J16</f>
        <v>4505266</v>
      </c>
      <c r="K17" s="29">
        <f t="shared" si="0"/>
        <v>230000</v>
      </c>
      <c r="L17" s="29" t="s">
        <v>44</v>
      </c>
      <c r="M17" s="29">
        <f>M14+M15+M16</f>
        <v>1282311</v>
      </c>
      <c r="N17" s="29">
        <f t="shared" si="0"/>
        <v>2992955</v>
      </c>
      <c r="O17" s="29"/>
      <c r="P17" s="29">
        <f>P16+P15</f>
        <v>296000</v>
      </c>
      <c r="Q17" s="29" t="str">
        <f t="shared" si="0"/>
        <v>-</v>
      </c>
      <c r="R17" s="29" t="str">
        <f t="shared" si="0"/>
        <v>-</v>
      </c>
    </row>
    <row r="18" spans="1:18" s="9" customFormat="1" ht="69.75" customHeight="1">
      <c r="A18" s="26" t="s">
        <v>36</v>
      </c>
      <c r="B18" s="30" t="s">
        <v>48</v>
      </c>
      <c r="C18" s="11" t="s">
        <v>32</v>
      </c>
      <c r="D18" s="8">
        <v>600</v>
      </c>
      <c r="E18" s="8">
        <v>60013</v>
      </c>
      <c r="F18" s="8">
        <v>2006</v>
      </c>
      <c r="G18" s="8">
        <v>2007</v>
      </c>
      <c r="H18" s="12">
        <f>328000+50815</f>
        <v>378815</v>
      </c>
      <c r="I18" s="12" t="s">
        <v>44</v>
      </c>
      <c r="J18" s="12">
        <f>178000+50815</f>
        <v>228815</v>
      </c>
      <c r="K18" s="12">
        <v>50815</v>
      </c>
      <c r="L18" s="12" t="s">
        <v>44</v>
      </c>
      <c r="M18" s="12">
        <f>178000</f>
        <v>178000</v>
      </c>
      <c r="N18" s="12" t="s">
        <v>44</v>
      </c>
      <c r="O18" s="13" t="s">
        <v>44</v>
      </c>
      <c r="P18" s="12">
        <v>150000</v>
      </c>
      <c r="Q18" s="12" t="s">
        <v>44</v>
      </c>
      <c r="R18" s="12" t="s">
        <v>44</v>
      </c>
    </row>
    <row r="19" spans="1:18" s="9" customFormat="1" ht="38.25" customHeight="1">
      <c r="A19" s="26" t="s">
        <v>37</v>
      </c>
      <c r="B19" s="30" t="s">
        <v>30</v>
      </c>
      <c r="C19" s="11" t="s">
        <v>32</v>
      </c>
      <c r="D19" s="8">
        <v>600</v>
      </c>
      <c r="E19" s="8">
        <v>60016</v>
      </c>
      <c r="F19" s="8">
        <v>2006</v>
      </c>
      <c r="G19" s="8">
        <v>2008</v>
      </c>
      <c r="H19" s="12">
        <v>145500</v>
      </c>
      <c r="I19" s="12" t="s">
        <v>44</v>
      </c>
      <c r="J19" s="12">
        <v>45500</v>
      </c>
      <c r="K19" s="12" t="s">
        <v>44</v>
      </c>
      <c r="L19" s="12" t="s">
        <v>44</v>
      </c>
      <c r="M19" s="12">
        <v>45500</v>
      </c>
      <c r="N19" s="12" t="s">
        <v>44</v>
      </c>
      <c r="O19" s="13" t="s">
        <v>44</v>
      </c>
      <c r="P19" s="12">
        <v>50000</v>
      </c>
      <c r="Q19" s="12">
        <v>50000</v>
      </c>
      <c r="R19" s="12" t="s">
        <v>44</v>
      </c>
    </row>
    <row r="20" spans="1:18" s="9" customFormat="1" ht="48.75" customHeight="1">
      <c r="A20" s="26" t="s">
        <v>41</v>
      </c>
      <c r="B20" s="30" t="s">
        <v>50</v>
      </c>
      <c r="C20" s="11" t="s">
        <v>32</v>
      </c>
      <c r="D20" s="8">
        <v>600</v>
      </c>
      <c r="E20" s="8">
        <v>60016</v>
      </c>
      <c r="F20" s="8">
        <v>2006</v>
      </c>
      <c r="G20" s="8">
        <v>2007</v>
      </c>
      <c r="H20" s="12">
        <v>385000</v>
      </c>
      <c r="I20" s="12" t="s">
        <v>44</v>
      </c>
      <c r="J20" s="12">
        <v>35000</v>
      </c>
      <c r="K20" s="12" t="s">
        <v>44</v>
      </c>
      <c r="L20" s="12" t="s">
        <v>44</v>
      </c>
      <c r="M20" s="12">
        <v>35000</v>
      </c>
      <c r="N20" s="12" t="s">
        <v>44</v>
      </c>
      <c r="O20" s="13" t="s">
        <v>44</v>
      </c>
      <c r="P20" s="12">
        <v>350000</v>
      </c>
      <c r="Q20" s="12" t="s">
        <v>44</v>
      </c>
      <c r="R20" s="12" t="s">
        <v>44</v>
      </c>
    </row>
    <row r="21" spans="1:18" s="9" customFormat="1" ht="48.75" customHeight="1">
      <c r="A21" s="26" t="s">
        <v>56</v>
      </c>
      <c r="B21" s="30" t="s">
        <v>59</v>
      </c>
      <c r="C21" s="11" t="s">
        <v>32</v>
      </c>
      <c r="D21" s="8">
        <v>600</v>
      </c>
      <c r="E21" s="8">
        <v>60016</v>
      </c>
      <c r="F21" s="8">
        <v>2006</v>
      </c>
      <c r="G21" s="8">
        <v>2007</v>
      </c>
      <c r="H21" s="12">
        <v>80000</v>
      </c>
      <c r="I21" s="12" t="s">
        <v>44</v>
      </c>
      <c r="J21" s="12">
        <v>20000</v>
      </c>
      <c r="K21" s="12" t="s">
        <v>44</v>
      </c>
      <c r="L21" s="12" t="s">
        <v>44</v>
      </c>
      <c r="M21" s="12">
        <v>20000</v>
      </c>
      <c r="N21" s="12" t="s">
        <v>44</v>
      </c>
      <c r="O21" s="13" t="s">
        <v>44</v>
      </c>
      <c r="P21" s="12">
        <v>60000</v>
      </c>
      <c r="Q21" s="12" t="s">
        <v>44</v>
      </c>
      <c r="R21" s="12" t="s">
        <v>44</v>
      </c>
    </row>
    <row r="22" spans="1:18" s="9" customFormat="1" ht="69.75" customHeight="1">
      <c r="A22" s="26" t="s">
        <v>57</v>
      </c>
      <c r="B22" s="30" t="s">
        <v>60</v>
      </c>
      <c r="C22" s="11" t="s">
        <v>32</v>
      </c>
      <c r="D22" s="8">
        <v>600</v>
      </c>
      <c r="E22" s="8">
        <v>60016</v>
      </c>
      <c r="F22" s="8">
        <v>2006</v>
      </c>
      <c r="G22" s="8">
        <v>2007</v>
      </c>
      <c r="H22" s="12">
        <v>100000</v>
      </c>
      <c r="I22" s="12" t="s">
        <v>44</v>
      </c>
      <c r="J22" s="12">
        <v>26000</v>
      </c>
      <c r="K22" s="12" t="s">
        <v>44</v>
      </c>
      <c r="L22" s="12" t="s">
        <v>44</v>
      </c>
      <c r="M22" s="12">
        <v>26000</v>
      </c>
      <c r="N22" s="12" t="s">
        <v>44</v>
      </c>
      <c r="O22" s="13" t="s">
        <v>44</v>
      </c>
      <c r="P22" s="12">
        <v>74000</v>
      </c>
      <c r="Q22" s="12" t="s">
        <v>44</v>
      </c>
      <c r="R22" s="12" t="s">
        <v>44</v>
      </c>
    </row>
    <row r="23" spans="1:18" s="9" customFormat="1" ht="20.25" customHeight="1">
      <c r="A23" s="41" t="s">
        <v>31</v>
      </c>
      <c r="B23" s="41"/>
      <c r="C23" s="28" t="s">
        <v>25</v>
      </c>
      <c r="D23" s="28" t="s">
        <v>25</v>
      </c>
      <c r="E23" s="28" t="s">
        <v>25</v>
      </c>
      <c r="F23" s="28" t="s">
        <v>25</v>
      </c>
      <c r="G23" s="28" t="s">
        <v>25</v>
      </c>
      <c r="H23" s="29">
        <f>H22+H21+H20+H19+H18</f>
        <v>1089315</v>
      </c>
      <c r="I23" s="29" t="s">
        <v>44</v>
      </c>
      <c r="J23" s="29">
        <f>J22+J21+J20+J19+J18</f>
        <v>355315</v>
      </c>
      <c r="K23" s="29">
        <v>50815</v>
      </c>
      <c r="L23" s="29" t="s">
        <v>44</v>
      </c>
      <c r="M23" s="29">
        <f>M18+M19+M20+M21+M22</f>
        <v>304500</v>
      </c>
      <c r="N23" s="29" t="s">
        <v>44</v>
      </c>
      <c r="O23" s="29" t="s">
        <v>44</v>
      </c>
      <c r="P23" s="29">
        <f>P18+P19+P20+P21+P22</f>
        <v>684000</v>
      </c>
      <c r="Q23" s="29">
        <f>Q19</f>
        <v>50000</v>
      </c>
      <c r="R23" s="29" t="s">
        <v>44</v>
      </c>
    </row>
    <row r="24" spans="1:18" s="9" customFormat="1" ht="78.75" customHeight="1">
      <c r="A24" s="26" t="s">
        <v>58</v>
      </c>
      <c r="B24" s="31" t="s">
        <v>39</v>
      </c>
      <c r="C24" s="11" t="s">
        <v>32</v>
      </c>
      <c r="D24" s="32">
        <v>801</v>
      </c>
      <c r="E24" s="32">
        <v>80110</v>
      </c>
      <c r="F24" s="32">
        <v>2005</v>
      </c>
      <c r="G24" s="32">
        <v>2006</v>
      </c>
      <c r="H24" s="33">
        <f>5277060+200000</f>
        <v>5477060</v>
      </c>
      <c r="I24" s="19">
        <v>1952320</v>
      </c>
      <c r="J24" s="19">
        <f>3284740+40000+200000</f>
        <v>3524740</v>
      </c>
      <c r="K24" s="34">
        <v>4000</v>
      </c>
      <c r="L24" s="29" t="s">
        <v>44</v>
      </c>
      <c r="M24" s="34">
        <f>2251140+36000+200000</f>
        <v>2487140</v>
      </c>
      <c r="N24" s="34">
        <v>1033600</v>
      </c>
      <c r="O24" s="29" t="s">
        <v>43</v>
      </c>
      <c r="P24" s="29" t="s">
        <v>44</v>
      </c>
      <c r="Q24" s="29" t="s">
        <v>44</v>
      </c>
      <c r="R24" s="29" t="s">
        <v>44</v>
      </c>
    </row>
    <row r="25" spans="1:18" s="9" customFormat="1" ht="20.25" customHeight="1">
      <c r="A25" s="39" t="s">
        <v>40</v>
      </c>
      <c r="B25" s="39"/>
      <c r="C25" s="28" t="s">
        <v>25</v>
      </c>
      <c r="D25" s="28" t="s">
        <v>25</v>
      </c>
      <c r="E25" s="28" t="s">
        <v>25</v>
      </c>
      <c r="F25" s="28" t="s">
        <v>25</v>
      </c>
      <c r="G25" s="28" t="s">
        <v>25</v>
      </c>
      <c r="H25" s="29">
        <f>H24</f>
        <v>5477060</v>
      </c>
      <c r="I25" s="29">
        <f aca="true" t="shared" si="1" ref="I25:R25">I24</f>
        <v>1952320</v>
      </c>
      <c r="J25" s="29">
        <f t="shared" si="1"/>
        <v>3524740</v>
      </c>
      <c r="K25" s="29">
        <f t="shared" si="1"/>
        <v>4000</v>
      </c>
      <c r="L25" s="29" t="str">
        <f t="shared" si="1"/>
        <v>-</v>
      </c>
      <c r="M25" s="29">
        <f t="shared" si="1"/>
        <v>2487140</v>
      </c>
      <c r="N25" s="29">
        <f t="shared" si="1"/>
        <v>1033600</v>
      </c>
      <c r="O25" s="29" t="s">
        <v>44</v>
      </c>
      <c r="P25" s="29" t="str">
        <f t="shared" si="1"/>
        <v>-</v>
      </c>
      <c r="Q25" s="29" t="str">
        <f t="shared" si="1"/>
        <v>-</v>
      </c>
      <c r="R25" s="29" t="str">
        <f t="shared" si="1"/>
        <v>-</v>
      </c>
    </row>
    <row r="26" spans="1:18" s="9" customFormat="1" ht="55.5" customHeight="1">
      <c r="A26" s="35" t="s">
        <v>62</v>
      </c>
      <c r="B26" s="23" t="s">
        <v>54</v>
      </c>
      <c r="C26" s="24" t="s">
        <v>52</v>
      </c>
      <c r="D26" s="36">
        <v>900</v>
      </c>
      <c r="E26" s="36">
        <v>90015</v>
      </c>
      <c r="F26" s="32">
        <v>2006</v>
      </c>
      <c r="G26" s="32">
        <v>2007</v>
      </c>
      <c r="H26" s="34">
        <v>84000</v>
      </c>
      <c r="I26" s="34" t="s">
        <v>44</v>
      </c>
      <c r="J26" s="34">
        <v>9000</v>
      </c>
      <c r="K26" s="34">
        <v>9000</v>
      </c>
      <c r="L26" s="34" t="s">
        <v>44</v>
      </c>
      <c r="M26" s="34" t="s">
        <v>44</v>
      </c>
      <c r="N26" s="34" t="s">
        <v>44</v>
      </c>
      <c r="O26" s="34" t="s">
        <v>44</v>
      </c>
      <c r="P26" s="34">
        <v>75000</v>
      </c>
      <c r="Q26" s="34" t="s">
        <v>44</v>
      </c>
      <c r="R26" s="34" t="s">
        <v>44</v>
      </c>
    </row>
    <row r="27" spans="1:18" s="9" customFormat="1" ht="20.25" customHeight="1">
      <c r="A27" s="39" t="s">
        <v>55</v>
      </c>
      <c r="B27" s="39"/>
      <c r="C27" s="28" t="s">
        <v>25</v>
      </c>
      <c r="D27" s="28" t="s">
        <v>25</v>
      </c>
      <c r="E27" s="28" t="s">
        <v>25</v>
      </c>
      <c r="F27" s="28" t="s">
        <v>25</v>
      </c>
      <c r="G27" s="28" t="s">
        <v>25</v>
      </c>
      <c r="H27" s="29">
        <f>H26</f>
        <v>84000</v>
      </c>
      <c r="I27" s="29" t="str">
        <f>I26</f>
        <v>-</v>
      </c>
      <c r="J27" s="29">
        <f aca="true" t="shared" si="2" ref="J27:R27">J26</f>
        <v>9000</v>
      </c>
      <c r="K27" s="29">
        <f t="shared" si="2"/>
        <v>9000</v>
      </c>
      <c r="L27" s="29" t="str">
        <f t="shared" si="2"/>
        <v>-</v>
      </c>
      <c r="M27" s="29" t="str">
        <f t="shared" si="2"/>
        <v>-</v>
      </c>
      <c r="N27" s="29" t="str">
        <f t="shared" si="2"/>
        <v>-</v>
      </c>
      <c r="O27" s="29" t="str">
        <f t="shared" si="2"/>
        <v>-</v>
      </c>
      <c r="P27" s="29">
        <f t="shared" si="2"/>
        <v>75000</v>
      </c>
      <c r="Q27" s="29" t="str">
        <f t="shared" si="2"/>
        <v>-</v>
      </c>
      <c r="R27" s="29" t="str">
        <f t="shared" si="2"/>
        <v>-</v>
      </c>
    </row>
    <row r="28" spans="1:18" s="9" customFormat="1" ht="56.25" customHeight="1">
      <c r="A28" s="26" t="s">
        <v>63</v>
      </c>
      <c r="B28" s="30" t="s">
        <v>26</v>
      </c>
      <c r="C28" s="11" t="s">
        <v>32</v>
      </c>
      <c r="D28" s="8">
        <v>926</v>
      </c>
      <c r="E28" s="8">
        <v>92601</v>
      </c>
      <c r="F28" s="8">
        <v>2006</v>
      </c>
      <c r="G28" s="8">
        <v>2008</v>
      </c>
      <c r="H28" s="12">
        <v>6500000</v>
      </c>
      <c r="I28" s="12" t="s">
        <v>44</v>
      </c>
      <c r="J28" s="12">
        <f>1000000-900000</f>
        <v>100000</v>
      </c>
      <c r="K28" s="12" t="s">
        <v>44</v>
      </c>
      <c r="L28" s="12" t="s">
        <v>44</v>
      </c>
      <c r="M28" s="12">
        <f>1000000-900000</f>
        <v>100000</v>
      </c>
      <c r="N28" s="12" t="s">
        <v>44</v>
      </c>
      <c r="O28" s="13" t="s">
        <v>44</v>
      </c>
      <c r="P28" s="12">
        <v>4000000</v>
      </c>
      <c r="Q28" s="12">
        <f>1500000+900000</f>
        <v>2400000</v>
      </c>
      <c r="R28" s="12" t="s">
        <v>44</v>
      </c>
    </row>
    <row r="29" spans="1:18" s="9" customFormat="1" ht="18.75" customHeight="1">
      <c r="A29" s="41" t="s">
        <v>29</v>
      </c>
      <c r="B29" s="41"/>
      <c r="C29" s="28" t="s">
        <v>25</v>
      </c>
      <c r="D29" s="28" t="s">
        <v>25</v>
      </c>
      <c r="E29" s="28" t="s">
        <v>25</v>
      </c>
      <c r="F29" s="28" t="s">
        <v>25</v>
      </c>
      <c r="G29" s="28" t="s">
        <v>25</v>
      </c>
      <c r="H29" s="29">
        <f>H28</f>
        <v>6500000</v>
      </c>
      <c r="I29" s="29" t="str">
        <f aca="true" t="shared" si="3" ref="I29:Q29">I28</f>
        <v>-</v>
      </c>
      <c r="J29" s="29">
        <f t="shared" si="3"/>
        <v>100000</v>
      </c>
      <c r="K29" s="29" t="str">
        <f t="shared" si="3"/>
        <v>-</v>
      </c>
      <c r="L29" s="29" t="str">
        <f t="shared" si="3"/>
        <v>-</v>
      </c>
      <c r="M29" s="29">
        <f t="shared" si="3"/>
        <v>100000</v>
      </c>
      <c r="N29" s="29" t="str">
        <f t="shared" si="3"/>
        <v>-</v>
      </c>
      <c r="O29" s="29" t="str">
        <f t="shared" si="3"/>
        <v>-</v>
      </c>
      <c r="P29" s="29">
        <f t="shared" si="3"/>
        <v>4000000</v>
      </c>
      <c r="Q29" s="29">
        <f t="shared" si="3"/>
        <v>2400000</v>
      </c>
      <c r="R29" s="29" t="s">
        <v>44</v>
      </c>
    </row>
    <row r="30" spans="1:18" ht="15.75">
      <c r="A30" s="42" t="s">
        <v>38</v>
      </c>
      <c r="B30" s="42"/>
      <c r="C30" s="28" t="s">
        <v>25</v>
      </c>
      <c r="D30" s="28" t="s">
        <v>25</v>
      </c>
      <c r="E30" s="28" t="s">
        <v>25</v>
      </c>
      <c r="F30" s="28" t="s">
        <v>25</v>
      </c>
      <c r="G30" s="28" t="s">
        <v>25</v>
      </c>
      <c r="H30" s="37">
        <f>H17+H29+H23+H25+H27</f>
        <v>19673735</v>
      </c>
      <c r="I30" s="37">
        <f>I25+I17</f>
        <v>3674414</v>
      </c>
      <c r="J30" s="37">
        <f>J17+J29+J23+J25+J27</f>
        <v>8494321</v>
      </c>
      <c r="K30" s="37">
        <f>K23+K25+K17+K27</f>
        <v>293815</v>
      </c>
      <c r="L30" s="37" t="s">
        <v>44</v>
      </c>
      <c r="M30" s="37">
        <f>M17+M29+M23+M25</f>
        <v>4173951</v>
      </c>
      <c r="N30" s="37">
        <f>N25+N17</f>
        <v>4026555</v>
      </c>
      <c r="O30" s="37" t="s">
        <v>44</v>
      </c>
      <c r="P30" s="37">
        <f>P23+P29+P27+P17</f>
        <v>5055000</v>
      </c>
      <c r="Q30" s="37">
        <f>Q29+Q23</f>
        <v>2450000</v>
      </c>
      <c r="R30" s="37" t="s">
        <v>44</v>
      </c>
    </row>
    <row r="31" ht="15.75">
      <c r="P31" s="10"/>
    </row>
    <row r="32" ht="15.75">
      <c r="P32" s="10"/>
    </row>
    <row r="33" spans="8:10" ht="15.75">
      <c r="H33" s="38"/>
      <c r="J33" s="38"/>
    </row>
    <row r="34" spans="8:10" ht="15.75">
      <c r="H34" s="38"/>
      <c r="J34" s="38"/>
    </row>
  </sheetData>
  <mergeCells count="25">
    <mergeCell ref="P10:P12"/>
    <mergeCell ref="Q10:Q12"/>
    <mergeCell ref="R10:R12"/>
    <mergeCell ref="M11:M12"/>
    <mergeCell ref="N11:O11"/>
    <mergeCell ref="J10:J12"/>
    <mergeCell ref="F11:F12"/>
    <mergeCell ref="G11:G12"/>
    <mergeCell ref="K10:O10"/>
    <mergeCell ref="K11:K12"/>
    <mergeCell ref="L11:L12"/>
    <mergeCell ref="E10:E12"/>
    <mergeCell ref="F10:G10"/>
    <mergeCell ref="H10:H12"/>
    <mergeCell ref="I10:I12"/>
    <mergeCell ref="A27:B27"/>
    <mergeCell ref="A6:R7"/>
    <mergeCell ref="A29:B29"/>
    <mergeCell ref="A30:B30"/>
    <mergeCell ref="A23:B23"/>
    <mergeCell ref="A25:B25"/>
    <mergeCell ref="A10:A12"/>
    <mergeCell ref="B10:B12"/>
    <mergeCell ref="C10:C12"/>
    <mergeCell ref="D10:D12"/>
  </mergeCells>
  <printOptions/>
  <pageMargins left="0.1968503937007874" right="0.15748031496062992" top="0.31496062992125984" bottom="0.35433070866141736" header="0.1968503937007874" footer="0.2362204724409449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Pińczowie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prokrcie</dc:creator>
  <cp:keywords/>
  <dc:description/>
  <cp:lastModifiedBy>ooimawoj</cp:lastModifiedBy>
  <cp:lastPrinted>2006-10-24T06:03:10Z</cp:lastPrinted>
  <dcterms:created xsi:type="dcterms:W3CDTF">2006-01-23T13:35:44Z</dcterms:created>
  <dcterms:modified xsi:type="dcterms:W3CDTF">2006-11-07T14:07:11Z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1794943968</vt:i4>
  </property>
  <property fmtid="{D5CDD505-2E9C-101B-9397-08002B2CF9AE}" pid="3" name="_EmailSubject">
    <vt:lpwstr>uchwała budżetowa</vt:lpwstr>
  </property>
  <property fmtid="{D5CDD505-2E9C-101B-9397-08002B2CF9AE}" pid="4" name="_AuthorEmail">
    <vt:lpwstr>prokrcie@umigp.local</vt:lpwstr>
  </property>
  <property fmtid="{D5CDD505-2E9C-101B-9397-08002B2CF9AE}" pid="5" name="_AuthorEmailDisplayName">
    <vt:lpwstr>Krzysztof Cieślak</vt:lpwstr>
  </property>
  <property fmtid="{D5CDD505-2E9C-101B-9397-08002B2CF9AE}" pid="6" name="_ReviewingToolsShownOnce">
    <vt:lpwstr/>
  </property>
</Properties>
</file>